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firstSheet="1"/>
  </bookViews>
  <sheets>
    <sheet name="材料" sheetId="31" r:id="rId1"/>
    <sheet name="Sheet1" sheetId="29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<sst xmlns="http://schemas.openxmlformats.org/spreadsheetml/2006/main" count="74" uniqueCount="58">
  <si>
    <t>控制价清单表</t>
  </si>
  <si>
    <t>黄家镇龙威村村级活动阵地改造提升项目-材料采购控制价清单</t>
  </si>
  <si>
    <t>序号</t>
  </si>
  <si>
    <t>项目名称</t>
  </si>
  <si>
    <t>计量
单位</t>
  </si>
  <si>
    <t>工程数量
（暂估）</t>
  </si>
  <si>
    <t>控制价（含税13%）</t>
  </si>
  <si>
    <t>单价
(含税）</t>
  </si>
  <si>
    <t>合价</t>
  </si>
  <si>
    <t>钢筋</t>
  </si>
  <si>
    <t>t</t>
  </si>
  <si>
    <t>商品混凝土 C15</t>
  </si>
  <si>
    <t>m3</t>
  </si>
  <si>
    <t>商品混凝土 C20</t>
  </si>
  <si>
    <t>商品混凝土 C25</t>
  </si>
  <si>
    <t>商品混凝土 C30</t>
  </si>
  <si>
    <t>实心砖</t>
  </si>
  <si>
    <t>千匹</t>
  </si>
  <si>
    <t>水泥</t>
  </si>
  <si>
    <t>碎石 综合</t>
  </si>
  <si>
    <t>砂</t>
  </si>
  <si>
    <t>乳胶漆</t>
  </si>
  <si>
    <t>kg</t>
  </si>
  <si>
    <t>挤塑聚苯板</t>
  </si>
  <si>
    <t>SBS改性沥青防水卷材</t>
  </si>
  <si>
    <t>m2</t>
  </si>
  <si>
    <t>瓷砖</t>
  </si>
  <si>
    <t>片</t>
  </si>
  <si>
    <t>化粪池</t>
  </si>
  <si>
    <t>座</t>
  </si>
  <si>
    <t>琉璃瓦</t>
  </si>
  <si>
    <t>PP-R给水管</t>
  </si>
  <si>
    <t>m</t>
  </si>
  <si>
    <t>PVC-U</t>
  </si>
  <si>
    <t>JDG管</t>
  </si>
  <si>
    <t>配电箱</t>
  </si>
  <si>
    <t>台</t>
  </si>
  <si>
    <t>LED灯</t>
  </si>
  <si>
    <t>电气配线 WDZB-BYJ-2.5</t>
  </si>
  <si>
    <t>圈</t>
  </si>
  <si>
    <t>电气配线 WDZBN-BYJ-2.5</t>
  </si>
  <si>
    <t>电气配线 WDZB-BYJ-4</t>
  </si>
  <si>
    <t>半球摄像机</t>
  </si>
  <si>
    <t>枪式摄像机</t>
  </si>
  <si>
    <t>投影仪</t>
  </si>
  <si>
    <t>套</t>
  </si>
  <si>
    <t>电脑</t>
  </si>
  <si>
    <t>其它零星工程</t>
  </si>
  <si>
    <t>项</t>
  </si>
  <si>
    <t>合计</t>
  </si>
  <si>
    <t>1 分部分项及单价措施项目</t>
  </si>
  <si>
    <t>2 总价措施项目</t>
  </si>
  <si>
    <t>2.1 其中：安全文明施工费</t>
  </si>
  <si>
    <t>4 规费</t>
  </si>
  <si>
    <t>6 税前不含税工程造价</t>
  </si>
  <si>
    <t>7 销项增值税额</t>
  </si>
  <si>
    <t>8 附加税</t>
  </si>
  <si>
    <t>招标控制价/投标报价总价合计=税前不含税工程造价+销项增值税额+附加税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</si>
</sst>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name val="宋体"/>
      <charset val="134"/>
    </font>
    <font>
      <sz val="11"/>
      <color theme="1"/>
      <name val="宋体"/>
      <charset val="134"/>
      <scheme val="major"/>
    </font>
    <font>
      <sz val="14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sz val="9"/>
      <name val="宋体"/>
      <charset val="134"/>
    </font>
    <font>
      <sz val="9"/>
      <color theme="1"/>
      <name val="宋体"/>
      <charset val="134"/>
      <scheme val="major"/>
    </font>
    <font>
      <sz val="9"/>
      <color indexed="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1" fillId="0" borderId="0" xfId="0" applyFont="1"/>
    <xf numFmtId="0" fontId="1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tabSelected="1" workbookViewId="0">
      <pane ySplit="1" topLeftCell="A2" activePane="bottomLeft" state="frozen"/>
      <selection/>
      <selection pane="bottomLeft" activeCell="H12" sqref="H12"/>
    </sheetView>
  </sheetViews>
  <sheetFormatPr defaultColWidth="9" defaultRowHeight="15" customHeight="1" outlineLevelCol="5"/>
  <cols>
    <col min="1" max="1" width="5.375" style="3" customWidth="1"/>
    <col min="2" max="2" width="29.5" style="4" customWidth="1"/>
    <col min="3" max="3" width="44.25" style="3" customWidth="1"/>
    <col min="4" max="4" width="10.75" style="3" customWidth="1"/>
    <col min="5" max="5" width="10.125" style="3" customWidth="1"/>
    <col min="6" max="6" width="15" style="3" customWidth="1"/>
    <col min="7" max="7" width="11.5" style="3"/>
    <col min="8" max="8" width="12.625" style="3"/>
    <col min="9" max="9" width="13.75" style="3"/>
    <col min="10" max="10" width="12.625" style="3"/>
    <col min="11" max="11" width="11.5" style="3"/>
    <col min="12" max="16384" width="9" style="3"/>
  </cols>
  <sheetData>
    <row r="1" ht="21" customHeight="1" spans="1:6">
      <c r="A1" s="5" t="s">
        <v>0</v>
      </c>
      <c r="B1" s="6"/>
      <c r="C1" s="6"/>
      <c r="D1" s="6"/>
      <c r="E1" s="6"/>
      <c r="F1" s="6"/>
    </row>
    <row r="2" ht="20" customHeight="1" spans="1:6">
      <c r="A2" s="6" t="s">
        <v>1</v>
      </c>
      <c r="B2" s="6"/>
      <c r="C2" s="6"/>
      <c r="D2" s="6"/>
      <c r="E2" s="6"/>
      <c r="F2" s="6"/>
    </row>
    <row r="3" customHeight="1" spans="1:6">
      <c r="A3" s="7" t="s">
        <v>2</v>
      </c>
      <c r="B3" s="8" t="s">
        <v>3</v>
      </c>
      <c r="C3" s="7" t="s">
        <v>4</v>
      </c>
      <c r="D3" s="8" t="s">
        <v>5</v>
      </c>
      <c r="E3" s="9" t="s">
        <v>6</v>
      </c>
      <c r="F3" s="10"/>
    </row>
    <row r="4" ht="36.95" customHeight="1" spans="1:6">
      <c r="A4" s="11"/>
      <c r="B4" s="12"/>
      <c r="C4" s="11"/>
      <c r="D4" s="13"/>
      <c r="E4" s="14" t="s">
        <v>7</v>
      </c>
      <c r="F4" s="14" t="s">
        <v>8</v>
      </c>
    </row>
    <row r="5" customHeight="1" spans="1:6">
      <c r="A5" s="15">
        <v>1</v>
      </c>
      <c r="B5" s="16" t="s">
        <v>9</v>
      </c>
      <c r="C5" s="17" t="s">
        <v>10</v>
      </c>
      <c r="D5" s="18">
        <v>25</v>
      </c>
      <c r="E5" s="19">
        <v>3882.41</v>
      </c>
      <c r="F5" s="19">
        <f t="shared" ref="F5:F32" si="0">ROUND(D5*E5,2)</f>
        <v>97060.25</v>
      </c>
    </row>
    <row r="6" customHeight="1" spans="1:6">
      <c r="A6" s="15">
        <v>2</v>
      </c>
      <c r="B6" s="16" t="s">
        <v>11</v>
      </c>
      <c r="C6" s="17" t="s">
        <v>12</v>
      </c>
      <c r="D6" s="18">
        <f>3.5+10</f>
        <v>13.5</v>
      </c>
      <c r="E6" s="19">
        <v>438.44</v>
      </c>
      <c r="F6" s="19">
        <f t="shared" si="0"/>
        <v>5918.94</v>
      </c>
    </row>
    <row r="7" customHeight="1" spans="1:6">
      <c r="A7" s="15">
        <v>3</v>
      </c>
      <c r="B7" s="16" t="s">
        <v>13</v>
      </c>
      <c r="C7" s="17" t="s">
        <v>12</v>
      </c>
      <c r="D7" s="18">
        <f>29.02+30.5</f>
        <v>59.52</v>
      </c>
      <c r="E7" s="19">
        <v>444.39</v>
      </c>
      <c r="F7" s="19">
        <f t="shared" si="0"/>
        <v>26450.09</v>
      </c>
    </row>
    <row r="8" customHeight="1" spans="1:6">
      <c r="A8" s="15">
        <v>4</v>
      </c>
      <c r="B8" s="16" t="s">
        <v>14</v>
      </c>
      <c r="C8" s="17" t="s">
        <v>12</v>
      </c>
      <c r="D8" s="18">
        <f>11.25+228+25</f>
        <v>264.25</v>
      </c>
      <c r="E8" s="19">
        <v>460.78</v>
      </c>
      <c r="F8" s="19">
        <f t="shared" si="0"/>
        <v>121761.12</v>
      </c>
    </row>
    <row r="9" customHeight="1" spans="1:6">
      <c r="A9" s="15">
        <v>5</v>
      </c>
      <c r="B9" s="16" t="s">
        <v>15</v>
      </c>
      <c r="C9" s="17" t="s">
        <v>12</v>
      </c>
      <c r="D9" s="18">
        <f>177.33+5</f>
        <v>182.33</v>
      </c>
      <c r="E9" s="19">
        <v>471.75</v>
      </c>
      <c r="F9" s="19">
        <f t="shared" si="0"/>
        <v>86014.18</v>
      </c>
    </row>
    <row r="10" customHeight="1" spans="1:6">
      <c r="A10" s="15">
        <v>6</v>
      </c>
      <c r="B10" s="20" t="s">
        <v>16</v>
      </c>
      <c r="C10" s="21" t="s">
        <v>17</v>
      </c>
      <c r="D10" s="18">
        <v>45</v>
      </c>
      <c r="E10" s="19">
        <v>253.39</v>
      </c>
      <c r="F10" s="19">
        <f t="shared" si="0"/>
        <v>11402.55</v>
      </c>
    </row>
    <row r="11" customHeight="1" spans="1:6">
      <c r="A11" s="15">
        <v>7</v>
      </c>
      <c r="B11" s="16" t="s">
        <v>18</v>
      </c>
      <c r="C11" s="17" t="s">
        <v>10</v>
      </c>
      <c r="D11" s="18">
        <v>108</v>
      </c>
      <c r="E11" s="19">
        <v>400</v>
      </c>
      <c r="F11" s="19">
        <f t="shared" si="0"/>
        <v>43200</v>
      </c>
    </row>
    <row r="12" customHeight="1" spans="1:6">
      <c r="A12" s="15">
        <v>8</v>
      </c>
      <c r="B12" s="16" t="s">
        <v>19</v>
      </c>
      <c r="C12" s="17" t="s">
        <v>12</v>
      </c>
      <c r="D12" s="18">
        <f>135+282</f>
        <v>417</v>
      </c>
      <c r="E12" s="19">
        <v>214</v>
      </c>
      <c r="F12" s="19">
        <f t="shared" si="0"/>
        <v>89238</v>
      </c>
    </row>
    <row r="13" customHeight="1" spans="1:6">
      <c r="A13" s="15">
        <v>9</v>
      </c>
      <c r="B13" s="16" t="s">
        <v>20</v>
      </c>
      <c r="C13" s="17" t="s">
        <v>12</v>
      </c>
      <c r="D13" s="18">
        <v>298</v>
      </c>
      <c r="E13" s="19">
        <v>226</v>
      </c>
      <c r="F13" s="19">
        <f t="shared" si="0"/>
        <v>67348</v>
      </c>
    </row>
    <row r="14" customHeight="1" spans="1:6">
      <c r="A14" s="15">
        <v>10</v>
      </c>
      <c r="B14" s="16" t="s">
        <v>21</v>
      </c>
      <c r="C14" s="17" t="s">
        <v>22</v>
      </c>
      <c r="D14" s="18">
        <v>4500</v>
      </c>
      <c r="E14" s="19">
        <v>10</v>
      </c>
      <c r="F14" s="19">
        <f t="shared" si="0"/>
        <v>45000</v>
      </c>
    </row>
    <row r="15" customHeight="1" spans="1:6">
      <c r="A15" s="15">
        <v>11</v>
      </c>
      <c r="B15" s="22" t="s">
        <v>23</v>
      </c>
      <c r="C15" s="23" t="s">
        <v>12</v>
      </c>
      <c r="D15" s="24">
        <v>30</v>
      </c>
      <c r="E15" s="24">
        <v>450</v>
      </c>
      <c r="F15" s="19">
        <f t="shared" si="0"/>
        <v>13500</v>
      </c>
    </row>
    <row r="16" customHeight="1" spans="1:6">
      <c r="A16" s="15">
        <v>12</v>
      </c>
      <c r="B16" s="16" t="s">
        <v>24</v>
      </c>
      <c r="C16" s="17" t="s">
        <v>25</v>
      </c>
      <c r="D16" s="18">
        <v>760</v>
      </c>
      <c r="E16" s="19">
        <v>62.15</v>
      </c>
      <c r="F16" s="19">
        <f t="shared" si="0"/>
        <v>47234</v>
      </c>
    </row>
    <row r="17" customHeight="1" spans="1:6">
      <c r="A17" s="15">
        <v>13</v>
      </c>
      <c r="B17" s="20" t="s">
        <v>26</v>
      </c>
      <c r="C17" s="21" t="s">
        <v>27</v>
      </c>
      <c r="D17" s="18">
        <v>1100</v>
      </c>
      <c r="E17" s="19">
        <v>26.44</v>
      </c>
      <c r="F17" s="19">
        <f t="shared" si="0"/>
        <v>29084</v>
      </c>
    </row>
    <row r="18" customHeight="1" spans="1:6">
      <c r="A18" s="15">
        <v>14</v>
      </c>
      <c r="B18" s="16" t="s">
        <v>28</v>
      </c>
      <c r="C18" s="17" t="s">
        <v>29</v>
      </c>
      <c r="D18" s="18">
        <v>1</v>
      </c>
      <c r="E18" s="19">
        <f>17000*1.13</f>
        <v>19210</v>
      </c>
      <c r="F18" s="19">
        <f t="shared" si="0"/>
        <v>19210</v>
      </c>
    </row>
    <row r="19" customHeight="1" spans="1:6">
      <c r="A19" s="15">
        <v>15</v>
      </c>
      <c r="B19" s="22" t="s">
        <v>30</v>
      </c>
      <c r="C19" s="23" t="s">
        <v>27</v>
      </c>
      <c r="D19" s="24">
        <v>4300</v>
      </c>
      <c r="E19" s="24">
        <v>15.48</v>
      </c>
      <c r="F19" s="19">
        <f t="shared" si="0"/>
        <v>66564</v>
      </c>
    </row>
    <row r="20" customHeight="1" spans="1:6">
      <c r="A20" s="15">
        <v>16</v>
      </c>
      <c r="B20" s="16" t="s">
        <v>31</v>
      </c>
      <c r="C20" s="17" t="s">
        <v>32</v>
      </c>
      <c r="D20" s="18">
        <v>40</v>
      </c>
      <c r="E20" s="19">
        <v>32.33</v>
      </c>
      <c r="F20" s="19">
        <f t="shared" si="0"/>
        <v>1293.2</v>
      </c>
    </row>
    <row r="21" customHeight="1" spans="1:6">
      <c r="A21" s="15">
        <v>17</v>
      </c>
      <c r="B21" s="16" t="s">
        <v>33</v>
      </c>
      <c r="C21" s="17" t="s">
        <v>32</v>
      </c>
      <c r="D21" s="18">
        <v>85</v>
      </c>
      <c r="E21" s="19">
        <f>20*1.13</f>
        <v>22.6</v>
      </c>
      <c r="F21" s="19">
        <f t="shared" si="0"/>
        <v>1921</v>
      </c>
    </row>
    <row r="22" customHeight="1" spans="1:6">
      <c r="A22" s="15">
        <v>18</v>
      </c>
      <c r="B22" s="16" t="s">
        <v>34</v>
      </c>
      <c r="C22" s="17" t="s">
        <v>32</v>
      </c>
      <c r="D22" s="18">
        <v>1200</v>
      </c>
      <c r="E22" s="19">
        <v>4.52</v>
      </c>
      <c r="F22" s="19">
        <f t="shared" si="0"/>
        <v>5424</v>
      </c>
    </row>
    <row r="23" customHeight="1" spans="1:6">
      <c r="A23" s="15">
        <v>19</v>
      </c>
      <c r="B23" s="16" t="s">
        <v>35</v>
      </c>
      <c r="C23" s="17" t="s">
        <v>36</v>
      </c>
      <c r="D23" s="18">
        <v>1</v>
      </c>
      <c r="E23" s="19">
        <v>2599</v>
      </c>
      <c r="F23" s="19">
        <f t="shared" si="0"/>
        <v>2599</v>
      </c>
    </row>
    <row r="24" customHeight="1" spans="1:6">
      <c r="A24" s="15">
        <v>20</v>
      </c>
      <c r="B24" s="16" t="s">
        <v>37</v>
      </c>
      <c r="C24" s="17" t="s">
        <v>36</v>
      </c>
      <c r="D24" s="18">
        <v>100</v>
      </c>
      <c r="E24" s="19">
        <v>192.1</v>
      </c>
      <c r="F24" s="19">
        <f t="shared" si="0"/>
        <v>19210</v>
      </c>
    </row>
    <row r="25" customHeight="1" spans="1:6">
      <c r="A25" s="15">
        <v>21</v>
      </c>
      <c r="B25" s="16" t="s">
        <v>38</v>
      </c>
      <c r="C25" s="17" t="s">
        <v>39</v>
      </c>
      <c r="D25" s="18">
        <v>17</v>
      </c>
      <c r="E25" s="19">
        <v>415</v>
      </c>
      <c r="F25" s="19">
        <f t="shared" si="0"/>
        <v>7055</v>
      </c>
    </row>
    <row r="26" customHeight="1" spans="1:6">
      <c r="A26" s="15">
        <v>22</v>
      </c>
      <c r="B26" s="16" t="s">
        <v>40</v>
      </c>
      <c r="C26" s="17" t="s">
        <v>39</v>
      </c>
      <c r="D26" s="18">
        <v>4</v>
      </c>
      <c r="E26" s="19">
        <v>422</v>
      </c>
      <c r="F26" s="19">
        <f t="shared" si="0"/>
        <v>1688</v>
      </c>
    </row>
    <row r="27" customHeight="1" spans="1:6">
      <c r="A27" s="15">
        <v>23</v>
      </c>
      <c r="B27" s="16" t="s">
        <v>41</v>
      </c>
      <c r="C27" s="17" t="s">
        <v>39</v>
      </c>
      <c r="D27" s="18">
        <v>22</v>
      </c>
      <c r="E27" s="19">
        <v>435</v>
      </c>
      <c r="F27" s="19">
        <f t="shared" si="0"/>
        <v>9570</v>
      </c>
    </row>
    <row r="28" customHeight="1" spans="1:6">
      <c r="A28" s="15">
        <v>24</v>
      </c>
      <c r="B28" s="20" t="s">
        <v>42</v>
      </c>
      <c r="C28" s="21" t="s">
        <v>36</v>
      </c>
      <c r="D28" s="18">
        <v>3</v>
      </c>
      <c r="E28" s="19">
        <v>1073.5</v>
      </c>
      <c r="F28" s="19">
        <f t="shared" si="0"/>
        <v>3220.5</v>
      </c>
    </row>
    <row r="29" customHeight="1" spans="1:6">
      <c r="A29" s="15">
        <v>25</v>
      </c>
      <c r="B29" s="20" t="s">
        <v>43</v>
      </c>
      <c r="C29" s="21" t="s">
        <v>36</v>
      </c>
      <c r="D29" s="18">
        <v>6</v>
      </c>
      <c r="E29" s="19">
        <v>1073.5</v>
      </c>
      <c r="F29" s="19">
        <f t="shared" si="0"/>
        <v>6441</v>
      </c>
    </row>
    <row r="30" customHeight="1" spans="1:6">
      <c r="A30" s="15">
        <v>26</v>
      </c>
      <c r="B30" s="16" t="s">
        <v>44</v>
      </c>
      <c r="C30" s="17" t="s">
        <v>45</v>
      </c>
      <c r="D30" s="18">
        <v>1</v>
      </c>
      <c r="E30" s="19">
        <v>4520</v>
      </c>
      <c r="F30" s="19">
        <f t="shared" si="0"/>
        <v>4520</v>
      </c>
    </row>
    <row r="31" customHeight="1" spans="1:6">
      <c r="A31" s="15">
        <v>27</v>
      </c>
      <c r="B31" s="25" t="s">
        <v>46</v>
      </c>
      <c r="C31" s="23" t="s">
        <v>45</v>
      </c>
      <c r="D31" s="24">
        <v>1</v>
      </c>
      <c r="E31" s="24">
        <v>5085</v>
      </c>
      <c r="F31" s="19">
        <f t="shared" si="0"/>
        <v>5085</v>
      </c>
    </row>
    <row r="32" customHeight="1" spans="1:6">
      <c r="A32" s="15">
        <v>28</v>
      </c>
      <c r="B32" s="16" t="s">
        <v>47</v>
      </c>
      <c r="C32" s="17" t="s">
        <v>48</v>
      </c>
      <c r="D32" s="18">
        <v>1</v>
      </c>
      <c r="E32" s="19">
        <v>40161.72</v>
      </c>
      <c r="F32" s="19">
        <f t="shared" si="0"/>
        <v>40161.72</v>
      </c>
    </row>
    <row r="33" customHeight="1" spans="1:6">
      <c r="A33" s="15">
        <v>29</v>
      </c>
      <c r="B33" s="26" t="s">
        <v>49</v>
      </c>
      <c r="C33" s="15"/>
      <c r="D33" s="27"/>
      <c r="E33" s="27"/>
      <c r="F33" s="27">
        <f>SUM(F5:F32)</f>
        <v>877173.55</v>
      </c>
    </row>
  </sheetData>
  <mergeCells count="7">
    <mergeCell ref="A1:F1"/>
    <mergeCell ref="A2:F2"/>
    <mergeCell ref="E3:F3"/>
    <mergeCell ref="A3:A4"/>
    <mergeCell ref="B3:B4"/>
    <mergeCell ref="C3:C4"/>
    <mergeCell ref="D3:D4"/>
  </mergeCells>
  <pageMargins left="0.75" right="0.75" top="1" bottom="1" header="0.5" footer="0.5"/>
  <pageSetup paperSize="9" scale="8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workbookViewId="0">
      <selection activeCell="Y6" sqref="Y6:Y7"/>
    </sheetView>
  </sheetViews>
  <sheetFormatPr defaultColWidth="7.25" defaultRowHeight="17.1" customHeight="1" outlineLevelRow="7"/>
  <cols>
    <col min="1" max="1" width="32.625" customWidth="1"/>
    <col min="2" max="24" width="7.25" customWidth="1"/>
    <col min="25" max="25" width="11.5" customWidth="1"/>
    <col min="26" max="26" width="7.25" customWidth="1"/>
  </cols>
  <sheetData>
    <row r="1" ht="36" customHeight="1" spans="1:25">
      <c r="A1" s="1" t="s">
        <v>50</v>
      </c>
      <c r="B1" s="2">
        <v>900565.1</v>
      </c>
      <c r="C1" s="2">
        <v>920768.62</v>
      </c>
      <c r="D1" s="2">
        <v>97127.77</v>
      </c>
      <c r="E1" s="2">
        <v>135542.34</v>
      </c>
      <c r="F1" s="2">
        <v>18885.7</v>
      </c>
      <c r="G1" s="2">
        <v>120008.71</v>
      </c>
      <c r="H1" s="2">
        <v>86520.28</v>
      </c>
      <c r="I1" s="2">
        <v>414085.79</v>
      </c>
      <c r="J1" s="2">
        <v>23307.99</v>
      </c>
      <c r="K1" s="2">
        <v>86129.15</v>
      </c>
      <c r="L1" s="2">
        <v>24846.63</v>
      </c>
      <c r="M1" s="2">
        <v>10202.36</v>
      </c>
      <c r="N1" s="2">
        <v>47316.15</v>
      </c>
      <c r="O1" s="2">
        <v>60186.46</v>
      </c>
      <c r="P1" s="2">
        <v>412962.06</v>
      </c>
      <c r="Q1" s="2">
        <v>128957.4</v>
      </c>
      <c r="R1" s="2">
        <v>39997.18</v>
      </c>
      <c r="S1" s="2">
        <v>247568.3</v>
      </c>
      <c r="T1" s="2">
        <v>43540.17</v>
      </c>
      <c r="U1" s="2">
        <v>494563.99</v>
      </c>
      <c r="V1" s="2">
        <v>300000</v>
      </c>
      <c r="W1" s="2">
        <v>184086.15</v>
      </c>
      <c r="X1" s="2">
        <v>133927.43</v>
      </c>
      <c r="Y1">
        <f>SUM(B1:X1)</f>
        <v>4931095.73</v>
      </c>
    </row>
    <row r="2" ht="36" customHeight="1" spans="1:25">
      <c r="A2" s="1" t="s">
        <v>51</v>
      </c>
      <c r="B2" s="2">
        <v>38157.64</v>
      </c>
      <c r="C2" s="2">
        <v>35784.42</v>
      </c>
      <c r="D2" s="2">
        <v>2113.15</v>
      </c>
      <c r="E2" s="2">
        <v>2307.02</v>
      </c>
      <c r="F2" s="2">
        <v>1549.07</v>
      </c>
      <c r="G2" s="2">
        <v>7959.56</v>
      </c>
      <c r="H2" s="2">
        <v>7725.14</v>
      </c>
      <c r="I2" s="2">
        <v>9748.03</v>
      </c>
      <c r="J2" s="2">
        <v>1357.01</v>
      </c>
      <c r="K2" s="2">
        <v>3975.24</v>
      </c>
      <c r="L2" s="2">
        <v>1394.21</v>
      </c>
      <c r="M2" s="2">
        <v>555.61</v>
      </c>
      <c r="N2" s="2">
        <v>3184.64</v>
      </c>
      <c r="O2" s="2">
        <v>2900.09</v>
      </c>
      <c r="P2" s="2">
        <v>16481.62</v>
      </c>
      <c r="Q2" s="2">
        <v>6315.95</v>
      </c>
      <c r="R2" s="2">
        <v>2178.76</v>
      </c>
      <c r="S2" s="2">
        <v>14351.97</v>
      </c>
      <c r="T2" s="2">
        <v>2014.04</v>
      </c>
      <c r="U2" s="2">
        <v>12298.81</v>
      </c>
      <c r="V2" s="2"/>
      <c r="W2" s="2">
        <v>644.86</v>
      </c>
      <c r="X2" s="2">
        <v>1299.47</v>
      </c>
      <c r="Y2">
        <f t="shared" ref="Y2:Y8" si="0">SUM(B2:X2)</f>
        <v>174296.31</v>
      </c>
    </row>
    <row r="3" ht="36" customHeight="1" spans="1:25">
      <c r="A3" s="1" t="s">
        <v>52</v>
      </c>
      <c r="B3" s="2">
        <v>36025.52</v>
      </c>
      <c r="C3" s="2">
        <v>33784.9</v>
      </c>
      <c r="D3" s="2">
        <v>1995.08</v>
      </c>
      <c r="E3" s="2">
        <v>2178.11</v>
      </c>
      <c r="F3" s="2">
        <v>1462.51</v>
      </c>
      <c r="G3" s="2">
        <v>7514.8</v>
      </c>
      <c r="H3" s="2">
        <v>7293.48</v>
      </c>
      <c r="I3" s="2">
        <v>9203.34</v>
      </c>
      <c r="J3" s="2">
        <v>1281.19</v>
      </c>
      <c r="K3" s="2">
        <v>3753.13</v>
      </c>
      <c r="L3" s="2">
        <v>1316.3</v>
      </c>
      <c r="M3" s="2">
        <v>524.56</v>
      </c>
      <c r="N3" s="2">
        <v>3006.69</v>
      </c>
      <c r="O3" s="2">
        <v>2738.05</v>
      </c>
      <c r="P3" s="2">
        <v>15560.68</v>
      </c>
      <c r="Q3" s="2">
        <v>5963.04</v>
      </c>
      <c r="R3" s="2">
        <v>2057.01</v>
      </c>
      <c r="S3" s="2">
        <v>13550.02</v>
      </c>
      <c r="T3" s="2">
        <v>1901.5</v>
      </c>
      <c r="U3" s="2">
        <v>11611.59</v>
      </c>
      <c r="V3" s="2"/>
      <c r="W3" s="2">
        <v>608.83</v>
      </c>
      <c r="X3" s="2">
        <v>1226.86</v>
      </c>
      <c r="Y3">
        <f t="shared" si="0"/>
        <v>164557.19</v>
      </c>
    </row>
    <row r="4" ht="36" customHeight="1" spans="1:25">
      <c r="A4" s="1" t="s">
        <v>53</v>
      </c>
      <c r="B4" s="2">
        <v>17095.66</v>
      </c>
      <c r="C4" s="2">
        <v>13660.34</v>
      </c>
      <c r="D4" s="2">
        <v>804.64</v>
      </c>
      <c r="E4" s="2">
        <v>983.25</v>
      </c>
      <c r="F4" s="2">
        <v>677.26</v>
      </c>
      <c r="G4" s="2">
        <v>3382.16</v>
      </c>
      <c r="H4" s="2">
        <v>3306.15</v>
      </c>
      <c r="I4" s="2">
        <v>3079.63</v>
      </c>
      <c r="J4" s="2">
        <v>569.9</v>
      </c>
      <c r="K4" s="2">
        <v>1671.65</v>
      </c>
      <c r="L4" s="2">
        <v>611.48</v>
      </c>
      <c r="M4" s="2">
        <v>231.32</v>
      </c>
      <c r="N4" s="2">
        <v>1350.34</v>
      </c>
      <c r="O4" s="2">
        <v>1261.9</v>
      </c>
      <c r="P4" s="2">
        <v>7015.59</v>
      </c>
      <c r="Q4" s="2">
        <v>2674.56</v>
      </c>
      <c r="R4" s="2">
        <v>929.06</v>
      </c>
      <c r="S4" s="2">
        <v>6309.27</v>
      </c>
      <c r="T4" s="2">
        <v>854.19</v>
      </c>
      <c r="U4" s="2">
        <v>5308.21</v>
      </c>
      <c r="V4" s="2"/>
      <c r="W4" s="2">
        <v>283.85</v>
      </c>
      <c r="X4" s="2">
        <v>571.14</v>
      </c>
      <c r="Y4">
        <f t="shared" si="0"/>
        <v>72631.55</v>
      </c>
    </row>
    <row r="5" ht="36" customHeight="1" spans="1:25">
      <c r="A5" s="1" t="s">
        <v>54</v>
      </c>
      <c r="B5" s="2">
        <v>955818.4</v>
      </c>
      <c r="C5" s="2">
        <v>970213.38</v>
      </c>
      <c r="D5" s="2">
        <v>100045.56</v>
      </c>
      <c r="E5" s="2">
        <v>138832.61</v>
      </c>
      <c r="F5" s="2">
        <v>21112.03</v>
      </c>
      <c r="G5" s="2">
        <v>131350.43</v>
      </c>
      <c r="H5" s="2">
        <v>97551.57</v>
      </c>
      <c r="I5" s="2">
        <v>426913.45</v>
      </c>
      <c r="J5" s="2">
        <v>25234.9</v>
      </c>
      <c r="K5" s="2">
        <v>91776.04</v>
      </c>
      <c r="L5" s="2">
        <v>26852.32</v>
      </c>
      <c r="M5" s="2">
        <v>10989.29</v>
      </c>
      <c r="N5" s="2">
        <v>51851.13</v>
      </c>
      <c r="O5" s="2">
        <v>64348.45</v>
      </c>
      <c r="P5" s="2">
        <v>436459.27</v>
      </c>
      <c r="Q5" s="2">
        <v>137947.91</v>
      </c>
      <c r="R5" s="2">
        <v>43105</v>
      </c>
      <c r="S5" s="2">
        <v>268229.54</v>
      </c>
      <c r="T5" s="2">
        <v>46408.4</v>
      </c>
      <c r="U5" s="2">
        <v>512171.01</v>
      </c>
      <c r="V5" s="2">
        <v>300000</v>
      </c>
      <c r="W5" s="2">
        <v>185014.86</v>
      </c>
      <c r="X5" s="2">
        <v>135798.04</v>
      </c>
      <c r="Y5">
        <f t="shared" si="0"/>
        <v>5178023.59</v>
      </c>
    </row>
    <row r="6" ht="36" customHeight="1" spans="1:25">
      <c r="A6" s="1" t="s">
        <v>55</v>
      </c>
      <c r="B6" s="2">
        <v>86023.66</v>
      </c>
      <c r="C6" s="2">
        <v>87319.2</v>
      </c>
      <c r="D6" s="2">
        <v>9004.1</v>
      </c>
      <c r="E6" s="2">
        <v>12494.93</v>
      </c>
      <c r="F6" s="2">
        <v>1900.08</v>
      </c>
      <c r="G6" s="2">
        <v>11821.54</v>
      </c>
      <c r="H6" s="2">
        <v>8779.64</v>
      </c>
      <c r="I6" s="2">
        <v>38422.21</v>
      </c>
      <c r="J6" s="2">
        <v>2271.14</v>
      </c>
      <c r="K6" s="2">
        <v>8259.84</v>
      </c>
      <c r="L6" s="2">
        <v>2416.71</v>
      </c>
      <c r="M6" s="2">
        <v>989.04</v>
      </c>
      <c r="N6" s="2">
        <v>4666.6</v>
      </c>
      <c r="O6" s="2">
        <v>5791.36</v>
      </c>
      <c r="P6" s="2">
        <v>39281.33</v>
      </c>
      <c r="Q6" s="2">
        <v>12415.31</v>
      </c>
      <c r="R6" s="2">
        <v>3879.45</v>
      </c>
      <c r="S6" s="2">
        <v>24140.66</v>
      </c>
      <c r="T6" s="2">
        <v>4176.76</v>
      </c>
      <c r="U6" s="2">
        <v>46095.39</v>
      </c>
      <c r="V6" s="2">
        <v>27000</v>
      </c>
      <c r="W6" s="2">
        <v>16651.34</v>
      </c>
      <c r="X6" s="2">
        <v>12221.82</v>
      </c>
      <c r="Y6">
        <f t="shared" si="0"/>
        <v>466022.11</v>
      </c>
    </row>
    <row r="7" ht="36" customHeight="1" spans="1:25">
      <c r="A7" s="1" t="s">
        <v>56</v>
      </c>
      <c r="B7" s="2">
        <v>2991.71</v>
      </c>
      <c r="C7" s="2">
        <v>3036.77</v>
      </c>
      <c r="D7" s="2">
        <v>313.14</v>
      </c>
      <c r="E7" s="2">
        <v>434.55</v>
      </c>
      <c r="F7" s="2">
        <v>66.08</v>
      </c>
      <c r="G7" s="2">
        <v>411.13</v>
      </c>
      <c r="H7" s="2">
        <v>305.34</v>
      </c>
      <c r="I7" s="2">
        <v>1336.24</v>
      </c>
      <c r="J7" s="2">
        <v>78.99</v>
      </c>
      <c r="K7" s="2">
        <v>287.26</v>
      </c>
      <c r="L7" s="2">
        <v>84.05</v>
      </c>
      <c r="M7" s="2">
        <v>34.4</v>
      </c>
      <c r="N7" s="2">
        <v>162.29</v>
      </c>
      <c r="O7" s="2">
        <v>201.41</v>
      </c>
      <c r="P7" s="2">
        <v>1366.12</v>
      </c>
      <c r="Q7" s="2">
        <v>431.78</v>
      </c>
      <c r="R7" s="2">
        <v>134.92</v>
      </c>
      <c r="S7" s="2">
        <v>839.56</v>
      </c>
      <c r="T7" s="2">
        <v>145.26</v>
      </c>
      <c r="U7" s="2">
        <v>1603.1</v>
      </c>
      <c r="V7" s="2">
        <v>939</v>
      </c>
      <c r="W7" s="2">
        <v>579.1</v>
      </c>
      <c r="X7" s="2">
        <v>425.05</v>
      </c>
      <c r="Y7">
        <f t="shared" si="0"/>
        <v>16207.25</v>
      </c>
    </row>
    <row r="8" ht="36" customHeight="1" spans="1:25">
      <c r="A8" s="1" t="s">
        <v>57</v>
      </c>
      <c r="B8" s="2">
        <v>1044833.77</v>
      </c>
      <c r="C8" s="2">
        <v>1060569.35</v>
      </c>
      <c r="D8" s="2">
        <v>109362.8</v>
      </c>
      <c r="E8" s="2">
        <v>151762.09</v>
      </c>
      <c r="F8" s="2">
        <v>23078.19</v>
      </c>
      <c r="G8" s="2">
        <v>143583.1</v>
      </c>
      <c r="H8" s="2">
        <v>106636.55</v>
      </c>
      <c r="I8" s="2">
        <v>466671.9</v>
      </c>
      <c r="J8" s="2">
        <v>27585.03</v>
      </c>
      <c r="K8" s="2">
        <v>100323.14</v>
      </c>
      <c r="L8" s="2">
        <v>29353.08</v>
      </c>
      <c r="M8" s="2">
        <v>12012.73</v>
      </c>
      <c r="N8" s="2">
        <v>56680.02</v>
      </c>
      <c r="O8" s="2">
        <v>70341.22</v>
      </c>
      <c r="P8" s="2">
        <v>477106.72</v>
      </c>
      <c r="Q8" s="2">
        <v>150795</v>
      </c>
      <c r="R8" s="2">
        <v>47119.37</v>
      </c>
      <c r="S8" s="2">
        <v>293209.76</v>
      </c>
      <c r="T8" s="2">
        <v>50730.42</v>
      </c>
      <c r="U8" s="2">
        <v>559869.5</v>
      </c>
      <c r="V8" s="2">
        <v>327939</v>
      </c>
      <c r="W8" s="2">
        <v>202245.3</v>
      </c>
      <c r="X8" s="2">
        <v>148444.91</v>
      </c>
      <c r="Y8">
        <f t="shared" si="0"/>
        <v>5660252.95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材料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土豆</cp:lastModifiedBy>
  <cp:revision>0</cp:revision>
  <dcterms:created xsi:type="dcterms:W3CDTF">2006-09-16T00:00:00Z</dcterms:created>
  <cp:lastPrinted>2023-12-14T10:22:00Z</cp:lastPrinted>
  <dcterms:modified xsi:type="dcterms:W3CDTF">2024-11-28T08:06:59Z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810D333D65E541D4B8EA91D9F8D9CFD7_13</vt:lpwstr>
  </property>
  <property fmtid="{D5CDD505-2E9C-101B-9397-08002B2CF9AE}" pid="3" name="KSOProductBuildVer">
    <vt:lpwstr>2052-12.1.0.18912</vt:lpwstr>
  </property>
  <property fmtid="{D5CDD505-2E9C-101B-9397-08002B2CF9AE}" pid="4" name="KSOReadingLayout">
    <vt:bool>true</vt:bool>
  </property>
</Properties>
</file>